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事務引継ぎ：近江⇒城石\（一社）富山県食品衛生協会\総　会\令和4年度\総会資料\"/>
    </mc:Choice>
  </mc:AlternateContent>
  <xr:revisionPtr revIDLastSave="0" documentId="13_ncr:1_{87B9F3F8-2722-4795-BDFF-BAF19BAA63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３年度予算" sheetId="2" r:id="rId1"/>
    <sheet name="Sheet1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2" l="1"/>
  <c r="F32" i="2" l="1"/>
  <c r="D22" i="2" l="1"/>
  <c r="E20" i="2"/>
  <c r="D20" i="2"/>
  <c r="C20" i="2"/>
  <c r="B20" i="2"/>
  <c r="C9" i="2"/>
  <c r="B9" i="2"/>
  <c r="E13" i="2"/>
  <c r="D13" i="2"/>
  <c r="C13" i="2"/>
  <c r="D16" i="2"/>
  <c r="C16" i="2"/>
  <c r="B16" i="2"/>
  <c r="B13" i="2"/>
  <c r="D9" i="2" l="1"/>
  <c r="E9" i="2"/>
  <c r="F12" i="2"/>
  <c r="H12" i="2" s="1"/>
  <c r="H32" i="2" l="1"/>
  <c r="E28" i="2"/>
  <c r="D28" i="2"/>
  <c r="C28" i="2"/>
  <c r="B28" i="2"/>
  <c r="H30" i="2" l="1"/>
  <c r="F33" i="2"/>
  <c r="H33" i="2" s="1"/>
  <c r="F42" i="2" l="1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F34" i="2"/>
  <c r="H34" i="2" s="1"/>
  <c r="F31" i="2"/>
  <c r="H31" i="2" s="1"/>
  <c r="F29" i="2"/>
  <c r="H29" i="2" s="1"/>
  <c r="B43" i="2"/>
  <c r="E43" i="2"/>
  <c r="D43" i="2"/>
  <c r="C43" i="2"/>
  <c r="F25" i="2"/>
  <c r="H25" i="2" s="1"/>
  <c r="F24" i="2"/>
  <c r="H24" i="2" s="1"/>
  <c r="F23" i="2"/>
  <c r="H23" i="2" s="1"/>
  <c r="E22" i="2"/>
  <c r="C22" i="2"/>
  <c r="B22" i="2"/>
  <c r="F21" i="2"/>
  <c r="F20" i="2" s="1"/>
  <c r="F19" i="2"/>
  <c r="H19" i="2" s="1"/>
  <c r="F18" i="2"/>
  <c r="H18" i="2" s="1"/>
  <c r="F17" i="2"/>
  <c r="E16" i="2"/>
  <c r="F15" i="2"/>
  <c r="H15" i="2" s="1"/>
  <c r="F14" i="2"/>
  <c r="H11" i="2"/>
  <c r="F10" i="2"/>
  <c r="F16" i="2" l="1"/>
  <c r="F13" i="2"/>
  <c r="H10" i="2"/>
  <c r="F9" i="2"/>
  <c r="H9" i="2" s="1"/>
  <c r="B26" i="2"/>
  <c r="B55" i="2" s="1"/>
  <c r="B53" i="2" s="1"/>
  <c r="H13" i="2"/>
  <c r="H35" i="2"/>
  <c r="H28" i="2" s="1"/>
  <c r="F28" i="2"/>
  <c r="H17" i="2"/>
  <c r="H16" i="2" s="1"/>
  <c r="H22" i="2"/>
  <c r="H14" i="2"/>
  <c r="D26" i="2"/>
  <c r="D55" i="2" s="1"/>
  <c r="D53" i="2" s="1"/>
  <c r="H21" i="2"/>
  <c r="H20" i="2" s="1"/>
  <c r="C26" i="2"/>
  <c r="C55" i="2" s="1"/>
  <c r="C53" i="2" s="1"/>
  <c r="F43" i="2"/>
  <c r="F22" i="2"/>
  <c r="E26" i="2"/>
  <c r="E55" i="2" s="1"/>
  <c r="E53" i="2" s="1"/>
  <c r="H43" i="2" l="1"/>
  <c r="F26" i="2"/>
  <c r="H26" i="2" l="1"/>
  <c r="H55" i="2" s="1"/>
  <c r="H53" i="2" s="1"/>
  <c r="F55" i="2"/>
  <c r="F53" i="2" s="1"/>
  <c r="E44" i="2"/>
  <c r="C44" i="2"/>
  <c r="D44" i="2"/>
  <c r="B44" i="2"/>
  <c r="F44" i="2" l="1"/>
  <c r="H44" i="2" l="1"/>
</calcChain>
</file>

<file path=xl/sharedStrings.xml><?xml version="1.0" encoding="utf-8"?>
<sst xmlns="http://schemas.openxmlformats.org/spreadsheetml/2006/main" count="80" uniqueCount="71">
  <si>
    <t>科　　　　　　　　　　目</t>
    <rPh sb="0" eb="1">
      <t>カ</t>
    </rPh>
    <rPh sb="11" eb="12">
      <t>メ</t>
    </rPh>
    <phoneticPr fontId="1"/>
  </si>
  <si>
    <t>摘要</t>
    <rPh sb="0" eb="2">
      <t>テキヨウ</t>
    </rPh>
    <phoneticPr fontId="1"/>
  </si>
  <si>
    <t>増減</t>
    <rPh sb="0" eb="2">
      <t>ゾウゲン</t>
    </rPh>
    <phoneticPr fontId="1"/>
  </si>
  <si>
    <t>Ⅰ　一般正味財産増減の部</t>
    <phoneticPr fontId="1"/>
  </si>
  <si>
    <t>　１．経常増減の部</t>
    <phoneticPr fontId="1"/>
  </si>
  <si>
    <t>　　　①　会費収入</t>
    <rPh sb="5" eb="7">
      <t>カイヒ</t>
    </rPh>
    <rPh sb="7" eb="9">
      <t>シュウニュウ</t>
    </rPh>
    <phoneticPr fontId="1"/>
  </si>
  <si>
    <t>　　　②　補助金収入</t>
    <rPh sb="5" eb="8">
      <t>ホジョキン</t>
    </rPh>
    <rPh sb="8" eb="10">
      <t>シュウニュウ</t>
    </rPh>
    <phoneticPr fontId="1"/>
  </si>
  <si>
    <t>　　⑴　経常収益</t>
    <phoneticPr fontId="1"/>
  </si>
  <si>
    <t>　　　③　事業収入</t>
    <rPh sb="5" eb="7">
      <t>ジギョウ</t>
    </rPh>
    <rPh sb="7" eb="9">
      <t>シュウニュウ</t>
    </rPh>
    <phoneticPr fontId="1"/>
  </si>
  <si>
    <t>　　　④　受託金収入</t>
    <rPh sb="5" eb="7">
      <t>ジュタク</t>
    </rPh>
    <rPh sb="7" eb="8">
      <t>キン</t>
    </rPh>
    <rPh sb="8" eb="10">
      <t>シュウニュウ</t>
    </rPh>
    <phoneticPr fontId="1"/>
  </si>
  <si>
    <t>　　　⑤  雑収益</t>
    <rPh sb="6" eb="7">
      <t>ザツ</t>
    </rPh>
    <phoneticPr fontId="1"/>
  </si>
  <si>
    <t>継１</t>
    <rPh sb="0" eb="1">
      <t>ケイ</t>
    </rPh>
    <phoneticPr fontId="1"/>
  </si>
  <si>
    <t>他１</t>
    <rPh sb="0" eb="1">
      <t>タ</t>
    </rPh>
    <phoneticPr fontId="1"/>
  </si>
  <si>
    <t>他２</t>
    <rPh sb="0" eb="1">
      <t>タ</t>
    </rPh>
    <phoneticPr fontId="1"/>
  </si>
  <si>
    <t>法人会計</t>
    <rPh sb="0" eb="2">
      <t>ホウジン</t>
    </rPh>
    <rPh sb="2" eb="4">
      <t>カイケイ</t>
    </rPh>
    <phoneticPr fontId="1"/>
  </si>
  <si>
    <t>合計</t>
    <rPh sb="0" eb="2">
      <t>ゴウケイ</t>
    </rPh>
    <phoneticPr fontId="1"/>
  </si>
  <si>
    <t>　　　　事業費</t>
    <rPh sb="4" eb="7">
      <t>ジギョウヒ</t>
    </rPh>
    <phoneticPr fontId="1"/>
  </si>
  <si>
    <t>　　　　　公租公課</t>
    <rPh sb="5" eb="7">
      <t>コウソ</t>
    </rPh>
    <rPh sb="7" eb="9">
      <t>コウカ</t>
    </rPh>
    <phoneticPr fontId="1"/>
  </si>
  <si>
    <t>　　　　　給料手当</t>
    <rPh sb="5" eb="7">
      <t>キュウリョウ</t>
    </rPh>
    <rPh sb="7" eb="9">
      <t>テア</t>
    </rPh>
    <phoneticPr fontId="1"/>
  </si>
  <si>
    <t>　　　　　福利厚生費</t>
    <rPh sb="5" eb="7">
      <t>フクリ</t>
    </rPh>
    <rPh sb="7" eb="10">
      <t>コウセイヒ</t>
    </rPh>
    <phoneticPr fontId="1"/>
  </si>
  <si>
    <t>　　　　　職員退職金掛金</t>
    <rPh sb="5" eb="7">
      <t>ショクイン</t>
    </rPh>
    <rPh sb="7" eb="10">
      <t>タイショクキン</t>
    </rPh>
    <rPh sb="10" eb="12">
      <t>カケキン</t>
    </rPh>
    <phoneticPr fontId="1"/>
  </si>
  <si>
    <t>　　　　　諸費</t>
    <rPh sb="5" eb="7">
      <t>ショヒ</t>
    </rPh>
    <phoneticPr fontId="1"/>
  </si>
  <si>
    <t>　　⑵　経常費用</t>
    <rPh sb="4" eb="6">
      <t>ケイジョウ</t>
    </rPh>
    <rPh sb="6" eb="8">
      <t>ヒヨウ</t>
    </rPh>
    <rPh sb="7" eb="8">
      <t>ヨウ</t>
    </rPh>
    <phoneticPr fontId="1"/>
  </si>
  <si>
    <t>　　　　　使用料及び賃借料</t>
    <phoneticPr fontId="1"/>
  </si>
  <si>
    <t>　　　　　印刷製本費</t>
    <phoneticPr fontId="1"/>
  </si>
  <si>
    <t>　　　　　旅費交通費</t>
    <phoneticPr fontId="1"/>
  </si>
  <si>
    <t>　　　　　通信運搬費</t>
    <phoneticPr fontId="1"/>
  </si>
  <si>
    <t>　　　　　需用費</t>
    <phoneticPr fontId="1"/>
  </si>
  <si>
    <t xml:space="preserve">    当期経常増減額</t>
    <rPh sb="6" eb="8">
      <t>ケイジョウ</t>
    </rPh>
    <rPh sb="8" eb="11">
      <t>ゾウゲンガク</t>
    </rPh>
    <phoneticPr fontId="1"/>
  </si>
  <si>
    <t xml:space="preserve">     経常収益計</t>
    <rPh sb="5" eb="6">
      <t>キョウ</t>
    </rPh>
    <rPh sb="6" eb="7">
      <t>ツネ</t>
    </rPh>
    <rPh sb="7" eb="8">
      <t>オサム</t>
    </rPh>
    <rPh sb="8" eb="9">
      <t>エキ</t>
    </rPh>
    <rPh sb="9" eb="10">
      <t>ケイ</t>
    </rPh>
    <phoneticPr fontId="1"/>
  </si>
  <si>
    <t xml:space="preserve">    経常費用計</t>
    <rPh sb="4" eb="5">
      <t>キョウ</t>
    </rPh>
    <rPh sb="5" eb="6">
      <t>ツネ</t>
    </rPh>
    <rPh sb="6" eb="7">
      <t>ヒ</t>
    </rPh>
    <rPh sb="7" eb="8">
      <t>ヨウ</t>
    </rPh>
    <rPh sb="8" eb="9">
      <t>ケイ</t>
    </rPh>
    <phoneticPr fontId="1"/>
  </si>
  <si>
    <t>　２．経常外増減の部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1"/>
  </si>
  <si>
    <t>　　⑴　経常外収益</t>
    <rPh sb="6" eb="7">
      <t>ガイ</t>
    </rPh>
    <phoneticPr fontId="1"/>
  </si>
  <si>
    <t>　　⑵　経常外費用</t>
    <rPh sb="4" eb="6">
      <t>ケイジョウ</t>
    </rPh>
    <rPh sb="6" eb="7">
      <t>ガイ</t>
    </rPh>
    <rPh sb="7" eb="9">
      <t>ヒヨウ</t>
    </rPh>
    <rPh sb="8" eb="9">
      <t>ヨウ</t>
    </rPh>
    <phoneticPr fontId="1"/>
  </si>
  <si>
    <t>　　　 当期経常外増減額</t>
    <rPh sb="4" eb="6">
      <t>トウキ</t>
    </rPh>
    <rPh sb="6" eb="8">
      <t>ケイジョウ</t>
    </rPh>
    <rPh sb="8" eb="9">
      <t>ガイ</t>
    </rPh>
    <rPh sb="9" eb="12">
      <t>ゾウゲンガク</t>
    </rPh>
    <phoneticPr fontId="1"/>
  </si>
  <si>
    <t>　　　  他会計振替額</t>
    <rPh sb="5" eb="6">
      <t>タ</t>
    </rPh>
    <rPh sb="6" eb="8">
      <t>カイケイ</t>
    </rPh>
    <rPh sb="8" eb="10">
      <t>フリカエ</t>
    </rPh>
    <rPh sb="10" eb="11">
      <t>ガク</t>
    </rPh>
    <phoneticPr fontId="1"/>
  </si>
  <si>
    <t>　　　　当期一般正味財産増減額</t>
    <rPh sb="4" eb="6">
      <t>トウキ</t>
    </rPh>
    <rPh sb="6" eb="8">
      <t>イッパン</t>
    </rPh>
    <rPh sb="8" eb="10">
      <t>ショウミ</t>
    </rPh>
    <rPh sb="10" eb="12">
      <t>ザイサン</t>
    </rPh>
    <rPh sb="12" eb="15">
      <t>ゾウゲンガク</t>
    </rPh>
    <phoneticPr fontId="1"/>
  </si>
  <si>
    <t>　　　  一般正味財産期首残高</t>
    <rPh sb="11" eb="13">
      <t>キシュ</t>
    </rPh>
    <rPh sb="13" eb="15">
      <t>ザンダカ</t>
    </rPh>
    <phoneticPr fontId="1"/>
  </si>
  <si>
    <t>　　　  一般正味財産期末残高</t>
    <rPh sb="11" eb="13">
      <t>キマツ</t>
    </rPh>
    <rPh sb="13" eb="15">
      <t>ザンダカ</t>
    </rPh>
    <phoneticPr fontId="1"/>
  </si>
  <si>
    <t>Ⅱ　指定正味財産増減の部</t>
    <rPh sb="2" eb="4">
      <t>シテイ</t>
    </rPh>
    <phoneticPr fontId="1"/>
  </si>
  <si>
    <t>　　　 当期指定正味財産増減額</t>
    <rPh sb="4" eb="6">
      <t>トウキ</t>
    </rPh>
    <rPh sb="6" eb="8">
      <t>シテイ</t>
    </rPh>
    <rPh sb="14" eb="15">
      <t>ガク</t>
    </rPh>
    <phoneticPr fontId="1"/>
  </si>
  <si>
    <t>　　　 指定正味財産期首額</t>
    <rPh sb="10" eb="12">
      <t>キシュ</t>
    </rPh>
    <phoneticPr fontId="1"/>
  </si>
  <si>
    <t>　　　 指定正味財産期末額</t>
    <rPh sb="10" eb="12">
      <t>キマツ</t>
    </rPh>
    <rPh sb="12" eb="13">
      <t>ガク</t>
    </rPh>
    <phoneticPr fontId="1"/>
  </si>
  <si>
    <t>Ⅲ　正味財産期末残高</t>
    <rPh sb="2" eb="4">
      <t>ショウミ</t>
    </rPh>
    <rPh sb="4" eb="6">
      <t>ザイサン</t>
    </rPh>
    <rPh sb="6" eb="8">
      <t>キマツ</t>
    </rPh>
    <rPh sb="8" eb="10">
      <t>ザンダカ</t>
    </rPh>
    <phoneticPr fontId="1"/>
  </si>
  <si>
    <t>　　　　　会議費</t>
    <rPh sb="5" eb="8">
      <t>カイギヒ</t>
    </rPh>
    <phoneticPr fontId="1"/>
  </si>
  <si>
    <t>単位　円</t>
    <rPh sb="0" eb="2">
      <t>タンイ</t>
    </rPh>
    <rPh sb="3" eb="4">
      <t>エン</t>
    </rPh>
    <phoneticPr fontId="1"/>
  </si>
  <si>
    <t>　　　　　負担金補助及び交付金</t>
    <rPh sb="8" eb="10">
      <t>ホジョ</t>
    </rPh>
    <rPh sb="10" eb="11">
      <t>オヨ</t>
    </rPh>
    <rPh sb="12" eb="15">
      <t>コウフキン</t>
    </rPh>
    <phoneticPr fontId="1"/>
  </si>
  <si>
    <t>　　　　　役務費</t>
    <rPh sb="5" eb="8">
      <t>エキムヒ</t>
    </rPh>
    <phoneticPr fontId="1"/>
  </si>
  <si>
    <t>　　　　　報償費</t>
    <rPh sb="5" eb="8">
      <t>ホウショウヒ</t>
    </rPh>
    <phoneticPr fontId="1"/>
  </si>
  <si>
    <t>　　　　　 会員会費</t>
    <rPh sb="6" eb="8">
      <t>カイイン</t>
    </rPh>
    <rPh sb="8" eb="10">
      <t>カイヒ</t>
    </rPh>
    <phoneticPr fontId="1"/>
  </si>
  <si>
    <t>　　　　　 協賛会費</t>
    <rPh sb="6" eb="8">
      <t>キョウサン</t>
    </rPh>
    <rPh sb="8" eb="10">
      <t>カイヒ</t>
    </rPh>
    <phoneticPr fontId="1"/>
  </si>
  <si>
    <t>　　　　   富山県補助金収入</t>
    <rPh sb="7" eb="10">
      <t>トヤマケン</t>
    </rPh>
    <rPh sb="10" eb="13">
      <t>ホジョキン</t>
    </rPh>
    <phoneticPr fontId="1"/>
  </si>
  <si>
    <t>　　　　   日食協補助金収入</t>
    <rPh sb="7" eb="8">
      <t>ニチ</t>
    </rPh>
    <rPh sb="10" eb="13">
      <t>ホジョキン</t>
    </rPh>
    <phoneticPr fontId="1"/>
  </si>
  <si>
    <t>　　　　   事業収入</t>
    <phoneticPr fontId="1"/>
  </si>
  <si>
    <t>　　　 　  手数料収入</t>
    <rPh sb="7" eb="10">
      <t>テスウリョウ</t>
    </rPh>
    <rPh sb="10" eb="12">
      <t>シュウニュウ</t>
    </rPh>
    <phoneticPr fontId="1"/>
  </si>
  <si>
    <t>　　　　   使用料収入</t>
    <rPh sb="7" eb="10">
      <t>シヨウリョウ</t>
    </rPh>
    <rPh sb="10" eb="12">
      <t>シュウニュウ</t>
    </rPh>
    <phoneticPr fontId="1"/>
  </si>
  <si>
    <t>　　　　   受託事業費収入</t>
    <rPh sb="7" eb="9">
      <t>ジュタク</t>
    </rPh>
    <rPh sb="9" eb="12">
      <t>ジギョウヒ</t>
    </rPh>
    <rPh sb="12" eb="14">
      <t>シュウニュウ</t>
    </rPh>
    <phoneticPr fontId="1"/>
  </si>
  <si>
    <t>　　　　　 広告料収入</t>
    <rPh sb="6" eb="9">
      <t>コウコクリョウ</t>
    </rPh>
    <rPh sb="9" eb="11">
      <t>シュウニュウ</t>
    </rPh>
    <phoneticPr fontId="1"/>
  </si>
  <si>
    <t>　　　　　 利息収入</t>
    <rPh sb="6" eb="8">
      <t>リソク</t>
    </rPh>
    <rPh sb="8" eb="10">
      <t>シュウニュウ</t>
    </rPh>
    <phoneticPr fontId="1"/>
  </si>
  <si>
    <t>　　　　　 雑収入</t>
    <rPh sb="6" eb="7">
      <t>ザツ</t>
    </rPh>
    <rPh sb="7" eb="9">
      <t>シュウニュウ</t>
    </rPh>
    <phoneticPr fontId="1"/>
  </si>
  <si>
    <t>　　　　 　諸会費収入</t>
    <rPh sb="6" eb="9">
      <t>ショカイヒ</t>
    </rPh>
    <rPh sb="9" eb="11">
      <t>シュウニュウ</t>
    </rPh>
    <phoneticPr fontId="1"/>
  </si>
  <si>
    <t>≪凡例≫</t>
    <rPh sb="1" eb="3">
      <t>ハンレイ</t>
    </rPh>
    <phoneticPr fontId="1"/>
  </si>
  <si>
    <t>　継１：  公益事業</t>
    <rPh sb="1" eb="2">
      <t>ケイ</t>
    </rPh>
    <rPh sb="6" eb="8">
      <t>コウエキ</t>
    </rPh>
    <rPh sb="8" eb="10">
      <t>ジギョウ</t>
    </rPh>
    <phoneticPr fontId="1"/>
  </si>
  <si>
    <t>　他１：　収益事業（駐車場）</t>
    <rPh sb="1" eb="2">
      <t>タ</t>
    </rPh>
    <rPh sb="5" eb="7">
      <t>シュウエキ</t>
    </rPh>
    <rPh sb="7" eb="9">
      <t>ジギョウ</t>
    </rPh>
    <rPh sb="10" eb="13">
      <t>チュウシャジョウ</t>
    </rPh>
    <phoneticPr fontId="1"/>
  </si>
  <si>
    <t>　他２：　収益事業（共済事業等）</t>
    <rPh sb="1" eb="2">
      <t>タ</t>
    </rPh>
    <rPh sb="5" eb="7">
      <t>シュウエキ</t>
    </rPh>
    <rPh sb="7" eb="9">
      <t>ジギョウ</t>
    </rPh>
    <rPh sb="10" eb="12">
      <t>キョウサイ</t>
    </rPh>
    <rPh sb="12" eb="15">
      <t>ジギョウトウ</t>
    </rPh>
    <phoneticPr fontId="1"/>
  </si>
  <si>
    <t>　法人会計　：　管理費（事務諸費）</t>
    <rPh sb="1" eb="3">
      <t>ホウジン</t>
    </rPh>
    <rPh sb="3" eb="5">
      <t>カイケイ</t>
    </rPh>
    <rPh sb="8" eb="11">
      <t>カンリヒ</t>
    </rPh>
    <rPh sb="12" eb="14">
      <t>ジム</t>
    </rPh>
    <rPh sb="14" eb="16">
      <t>ショヒ</t>
    </rPh>
    <phoneticPr fontId="1"/>
  </si>
  <si>
    <t>　　　　　　　　　　　　　　　　　　　　　　　　　　　　　　　　　　　　　　　　　　　　期間　自令和４年４月１日　至令和５年３月３１日　　　　　　　　　　　　　　　　　　　　　　　　　                                          　</t>
    <rPh sb="44" eb="46">
      <t>キカン</t>
    </rPh>
    <rPh sb="47" eb="48">
      <t>ジ</t>
    </rPh>
    <rPh sb="48" eb="50">
      <t>レイワ</t>
    </rPh>
    <rPh sb="51" eb="52">
      <t>ネン</t>
    </rPh>
    <rPh sb="53" eb="54">
      <t>ガツ</t>
    </rPh>
    <rPh sb="55" eb="56">
      <t>ニチ</t>
    </rPh>
    <rPh sb="57" eb="58">
      <t>イタル</t>
    </rPh>
    <rPh sb="58" eb="60">
      <t>レイワ</t>
    </rPh>
    <rPh sb="61" eb="62">
      <t>ネン</t>
    </rPh>
    <rPh sb="63" eb="64">
      <t>ガツ</t>
    </rPh>
    <rPh sb="66" eb="67">
      <t>ニチ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</si>
  <si>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</si>
  <si>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</si>
  <si>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　和　４　年　度</t>
    <rPh sb="0" eb="1">
      <t>レイ</t>
    </rPh>
    <rPh sb="2" eb="3">
      <t>ワ</t>
    </rPh>
    <rPh sb="6" eb="7">
      <t>トシ</t>
    </rPh>
    <rPh sb="8" eb="9">
      <t>ド</t>
    </rPh>
    <phoneticPr fontId="1"/>
  </si>
  <si>
    <t>令和４年度収支予算書</t>
    <rPh sb="0" eb="2">
      <t>レイワ</t>
    </rPh>
    <rPh sb="3" eb="5">
      <t>ネンド</t>
    </rPh>
    <rPh sb="4" eb="5">
      <t>ガンネン</t>
    </rPh>
    <rPh sb="5" eb="7">
      <t>シュウシ</t>
    </rPh>
    <rPh sb="7" eb="10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</si>
</sst>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medium">
        <color auto="1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10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29" xfId="0" applyNumberFormat="1" applyFont="1" applyFill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15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3" fillId="0" borderId="32" xfId="0" applyNumberFormat="1" applyFont="1" applyBorder="1" applyAlignment="1">
      <alignment horizontal="left" vertical="center"/>
    </xf>
    <xf numFmtId="176" fontId="3" fillId="0" borderId="23" xfId="0" applyNumberFormat="1" applyFont="1" applyFill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176" fontId="7" fillId="0" borderId="3" xfId="0" applyNumberFormat="1" applyFont="1" applyBorder="1" applyAlignment="1">
      <alignment vertical="center"/>
    </xf>
    <xf numFmtId="176" fontId="7" fillId="0" borderId="24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35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9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7" fillId="0" borderId="3" xfId="0" applyNumberFormat="1" applyFont="1" applyFill="1" applyBorder="1">
      <alignment vertical="center"/>
    </xf>
    <xf numFmtId="176" fontId="7" fillId="0" borderId="33" xfId="0" applyNumberFormat="1" applyFont="1" applyFill="1" applyBorder="1">
      <alignment vertical="center"/>
    </xf>
    <xf numFmtId="176" fontId="7" fillId="0" borderId="7" xfId="0" applyNumberFormat="1" applyFont="1" applyBorder="1">
      <alignment vertical="center"/>
    </xf>
    <xf numFmtId="0" fontId="7" fillId="0" borderId="10" xfId="0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31" xfId="0" applyNumberFormat="1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3" xfId="0" applyFont="1" applyBorder="1">
      <alignment vertical="center"/>
    </xf>
    <xf numFmtId="176" fontId="7" fillId="0" borderId="13" xfId="0" applyNumberFormat="1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176" fontId="3" fillId="0" borderId="15" xfId="0" applyNumberFormat="1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176" fontId="3" fillId="0" borderId="11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19" xfId="0" applyBorder="1" applyAlignment="1">
      <alignment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vertical="center"/>
    </xf>
    <xf numFmtId="176" fontId="3" fillId="0" borderId="32" xfId="0" applyNumberFormat="1" applyFont="1" applyBorder="1" applyAlignment="1">
      <alignment horizontal="left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tabSelected="1" zoomScaleNormal="100" workbookViewId="0">
      <selection activeCell="A2" sqref="A2:I2"/>
    </sheetView>
  </sheetViews>
  <sheetFormatPr defaultRowHeight="13.5" x14ac:dyDescent="0.15"/>
  <cols>
    <col min="1" max="1" width="35.625" customWidth="1"/>
    <col min="2" max="8" width="13.625" customWidth="1"/>
  </cols>
  <sheetData>
    <row r="1" spans="1:10" x14ac:dyDescent="0.15">
      <c r="A1" s="4"/>
    </row>
    <row r="2" spans="1:10" ht="22.5" customHeight="1" x14ac:dyDescent="0.15">
      <c r="A2" s="64" t="s">
        <v>70</v>
      </c>
      <c r="B2" s="65"/>
      <c r="C2" s="65"/>
      <c r="D2" s="65"/>
      <c r="E2" s="65"/>
      <c r="F2" s="65"/>
      <c r="G2" s="65"/>
      <c r="H2" s="65"/>
      <c r="I2" s="65"/>
    </row>
    <row r="3" spans="1:10" ht="14.25" thickBot="1" x14ac:dyDescent="0.2">
      <c r="A3" s="73" t="s">
        <v>66</v>
      </c>
      <c r="B3" s="73"/>
      <c r="C3" s="73"/>
      <c r="D3" s="73"/>
      <c r="E3" s="73"/>
      <c r="F3" s="73"/>
      <c r="G3" s="73"/>
      <c r="H3" s="73"/>
      <c r="I3" s="27" t="s">
        <v>45</v>
      </c>
    </row>
    <row r="4" spans="1:10" x14ac:dyDescent="0.15">
      <c r="A4" s="55" t="s">
        <v>0</v>
      </c>
      <c r="B4" s="67" t="s">
        <v>69</v>
      </c>
      <c r="C4" s="68"/>
      <c r="D4" s="68"/>
      <c r="E4" s="68"/>
      <c r="F4" s="69"/>
      <c r="G4" s="70" t="s">
        <v>67</v>
      </c>
      <c r="H4" s="70" t="s">
        <v>2</v>
      </c>
      <c r="I4" s="62" t="s">
        <v>1</v>
      </c>
    </row>
    <row r="5" spans="1:10" x14ac:dyDescent="0.15">
      <c r="A5" s="66"/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71"/>
      <c r="H5" s="71"/>
      <c r="I5" s="72"/>
    </row>
    <row r="6" spans="1:10" x14ac:dyDescent="0.15">
      <c r="A6" s="14" t="s">
        <v>3</v>
      </c>
      <c r="B6" s="2"/>
      <c r="C6" s="2"/>
      <c r="D6" s="2"/>
      <c r="E6" s="2"/>
      <c r="F6" s="2"/>
      <c r="G6" s="2"/>
      <c r="H6" s="2"/>
      <c r="I6" s="15"/>
    </row>
    <row r="7" spans="1:10" x14ac:dyDescent="0.15">
      <c r="A7" s="16" t="s">
        <v>4</v>
      </c>
      <c r="B7" s="32"/>
      <c r="C7" s="32"/>
      <c r="D7" s="32"/>
      <c r="E7" s="32"/>
      <c r="F7" s="32"/>
      <c r="G7" s="32"/>
      <c r="H7" s="32"/>
      <c r="I7" s="17"/>
    </row>
    <row r="8" spans="1:10" x14ac:dyDescent="0.15">
      <c r="A8" s="16" t="s">
        <v>7</v>
      </c>
      <c r="B8" s="32"/>
      <c r="C8" s="32"/>
      <c r="D8" s="32"/>
      <c r="E8" s="32"/>
      <c r="F8" s="32"/>
      <c r="G8" s="32"/>
      <c r="H8" s="32"/>
      <c r="I8" s="33"/>
    </row>
    <row r="9" spans="1:10" x14ac:dyDescent="0.15">
      <c r="A9" s="16" t="s">
        <v>5</v>
      </c>
      <c r="B9" s="32">
        <f>B10+B11+B12</f>
        <v>0</v>
      </c>
      <c r="C9" s="32">
        <f>C10+C11+C12</f>
        <v>0</v>
      </c>
      <c r="D9" s="32">
        <f>D10+D11+D12</f>
        <v>90000</v>
      </c>
      <c r="E9" s="32">
        <f>E10+E11+E12</f>
        <v>4912400</v>
      </c>
      <c r="F9" s="32">
        <f>F10+F11+F12</f>
        <v>5002400</v>
      </c>
      <c r="G9" s="32">
        <v>5538000</v>
      </c>
      <c r="H9" s="32">
        <f t="shared" ref="H9:H14" si="0">F9-G9</f>
        <v>-535600</v>
      </c>
      <c r="I9" s="33"/>
    </row>
    <row r="10" spans="1:10" x14ac:dyDescent="0.15">
      <c r="A10" s="16" t="s">
        <v>49</v>
      </c>
      <c r="B10" s="32">
        <v>0</v>
      </c>
      <c r="C10" s="32">
        <v>0</v>
      </c>
      <c r="D10" s="32">
        <v>0</v>
      </c>
      <c r="E10" s="32">
        <v>4212400</v>
      </c>
      <c r="F10" s="32">
        <f>B10+C10+D10+E10</f>
        <v>4212400</v>
      </c>
      <c r="G10" s="32">
        <v>4748000</v>
      </c>
      <c r="H10" s="32">
        <f t="shared" si="0"/>
        <v>-535600</v>
      </c>
      <c r="I10" s="33"/>
    </row>
    <row r="11" spans="1:10" x14ac:dyDescent="0.15">
      <c r="A11" s="16" t="s">
        <v>50</v>
      </c>
      <c r="B11" s="32">
        <v>0</v>
      </c>
      <c r="C11" s="32">
        <v>0</v>
      </c>
      <c r="D11" s="32">
        <v>0</v>
      </c>
      <c r="E11" s="32">
        <v>380000</v>
      </c>
      <c r="F11" s="32">
        <v>380000</v>
      </c>
      <c r="G11" s="32">
        <v>380000</v>
      </c>
      <c r="H11" s="32">
        <f t="shared" si="0"/>
        <v>0</v>
      </c>
      <c r="I11" s="33"/>
    </row>
    <row r="12" spans="1:10" x14ac:dyDescent="0.15">
      <c r="A12" s="29" t="s">
        <v>60</v>
      </c>
      <c r="B12" s="34">
        <v>0</v>
      </c>
      <c r="C12" s="34">
        <v>0</v>
      </c>
      <c r="D12" s="34">
        <v>90000</v>
      </c>
      <c r="E12" s="34">
        <v>320000</v>
      </c>
      <c r="F12" s="34">
        <f>D12+E12</f>
        <v>410000</v>
      </c>
      <c r="G12" s="34">
        <v>410000</v>
      </c>
      <c r="H12" s="34">
        <f>F12-G12</f>
        <v>0</v>
      </c>
      <c r="I12" s="35"/>
    </row>
    <row r="13" spans="1:10" x14ac:dyDescent="0.15">
      <c r="A13" s="16" t="s">
        <v>6</v>
      </c>
      <c r="B13" s="32">
        <f>B14+B15</f>
        <v>4430000</v>
      </c>
      <c r="C13" s="32">
        <f>C14+C15</f>
        <v>0</v>
      </c>
      <c r="D13" s="32">
        <f>D14+D15</f>
        <v>230000</v>
      </c>
      <c r="E13" s="32">
        <f>E14+E15</f>
        <v>0</v>
      </c>
      <c r="F13" s="32">
        <f>F14+F15</f>
        <v>4660000</v>
      </c>
      <c r="G13" s="32">
        <v>4060000</v>
      </c>
      <c r="H13" s="32">
        <f t="shared" si="0"/>
        <v>600000</v>
      </c>
      <c r="I13" s="33"/>
    </row>
    <row r="14" spans="1:10" x14ac:dyDescent="0.15">
      <c r="A14" s="16" t="s">
        <v>51</v>
      </c>
      <c r="B14" s="32">
        <v>3330000</v>
      </c>
      <c r="C14" s="32">
        <v>0</v>
      </c>
      <c r="D14" s="32">
        <v>0</v>
      </c>
      <c r="E14" s="32">
        <v>0</v>
      </c>
      <c r="F14" s="32">
        <f>B14+C14+D14+E14</f>
        <v>3330000</v>
      </c>
      <c r="G14" s="32">
        <v>3330000</v>
      </c>
      <c r="H14" s="32">
        <f t="shared" si="0"/>
        <v>0</v>
      </c>
      <c r="I14" s="33"/>
    </row>
    <row r="15" spans="1:10" x14ac:dyDescent="0.15">
      <c r="A15" s="18" t="s">
        <v>52</v>
      </c>
      <c r="B15" s="34">
        <v>1100000</v>
      </c>
      <c r="C15" s="34">
        <v>0</v>
      </c>
      <c r="D15" s="34">
        <v>230000</v>
      </c>
      <c r="E15" s="34">
        <v>0</v>
      </c>
      <c r="F15" s="34">
        <f>B15+C15+D15+E15</f>
        <v>1330000</v>
      </c>
      <c r="G15" s="34">
        <v>730000</v>
      </c>
      <c r="H15" s="34">
        <f>F15-G15</f>
        <v>600000</v>
      </c>
      <c r="I15" s="36"/>
      <c r="J15" s="30"/>
    </row>
    <row r="16" spans="1:10" x14ac:dyDescent="0.15">
      <c r="A16" s="16" t="s">
        <v>8</v>
      </c>
      <c r="B16" s="32">
        <f>SUM(B17:B19)</f>
        <v>5900000</v>
      </c>
      <c r="C16" s="32">
        <f>SUM(C17:C19)</f>
        <v>550000</v>
      </c>
      <c r="D16" s="32">
        <f>SUM(D17:D19)</f>
        <v>1900000</v>
      </c>
      <c r="E16" s="32">
        <f t="shared" ref="E16" si="1">E17+E18+E19</f>
        <v>0</v>
      </c>
      <c r="F16" s="32">
        <f>SUM(F17:F19)</f>
        <v>8350000</v>
      </c>
      <c r="G16" s="32">
        <v>8070000</v>
      </c>
      <c r="H16" s="32">
        <f>H17+H18+H19</f>
        <v>280000</v>
      </c>
      <c r="I16" s="33"/>
      <c r="J16" s="30"/>
    </row>
    <row r="17" spans="1:9" x14ac:dyDescent="0.15">
      <c r="A17" s="16" t="s">
        <v>53</v>
      </c>
      <c r="B17" s="32">
        <v>5900000</v>
      </c>
      <c r="C17" s="32">
        <v>0</v>
      </c>
      <c r="D17" s="32">
        <v>0</v>
      </c>
      <c r="E17" s="32">
        <v>0</v>
      </c>
      <c r="F17" s="32">
        <f>B17+C17+D17+E17</f>
        <v>5900000</v>
      </c>
      <c r="G17" s="32">
        <v>5570000</v>
      </c>
      <c r="H17" s="32">
        <f>F17-G17</f>
        <v>330000</v>
      </c>
      <c r="I17" s="33"/>
    </row>
    <row r="18" spans="1:9" x14ac:dyDescent="0.15">
      <c r="A18" s="16" t="s">
        <v>54</v>
      </c>
      <c r="B18" s="32">
        <v>0</v>
      </c>
      <c r="C18" s="32">
        <v>0</v>
      </c>
      <c r="D18" s="32">
        <v>1900000</v>
      </c>
      <c r="E18" s="32">
        <v>0</v>
      </c>
      <c r="F18" s="32">
        <f>B18+C18+D18+E18</f>
        <v>1900000</v>
      </c>
      <c r="G18" s="32">
        <v>1900000</v>
      </c>
      <c r="H18" s="32">
        <f>F18-G18</f>
        <v>0</v>
      </c>
      <c r="I18" s="33"/>
    </row>
    <row r="19" spans="1:9" ht="13.5" customHeight="1" x14ac:dyDescent="0.15">
      <c r="A19" s="18" t="s">
        <v>55</v>
      </c>
      <c r="B19" s="34">
        <v>0</v>
      </c>
      <c r="C19" s="34">
        <v>550000</v>
      </c>
      <c r="D19" s="34">
        <v>0</v>
      </c>
      <c r="E19" s="34">
        <v>0</v>
      </c>
      <c r="F19" s="34">
        <f>B19+C19+D19+E19</f>
        <v>550000</v>
      </c>
      <c r="G19" s="34">
        <v>600000</v>
      </c>
      <c r="H19" s="34">
        <f>F19-G19</f>
        <v>-50000</v>
      </c>
      <c r="I19" s="36"/>
    </row>
    <row r="20" spans="1:9" x14ac:dyDescent="0.15">
      <c r="A20" s="16" t="s">
        <v>9</v>
      </c>
      <c r="B20" s="32">
        <f>B21</f>
        <v>3900000</v>
      </c>
      <c r="C20" s="32">
        <f>C21</f>
        <v>0</v>
      </c>
      <c r="D20" s="32">
        <f>D21</f>
        <v>0</v>
      </c>
      <c r="E20" s="32">
        <f>E21</f>
        <v>0</v>
      </c>
      <c r="F20" s="32">
        <f>F21</f>
        <v>3900000</v>
      </c>
      <c r="G20" s="32">
        <v>3900000</v>
      </c>
      <c r="H20" s="32">
        <f>H21</f>
        <v>0</v>
      </c>
      <c r="I20" s="33"/>
    </row>
    <row r="21" spans="1:9" x14ac:dyDescent="0.15">
      <c r="A21" s="16" t="s">
        <v>56</v>
      </c>
      <c r="B21" s="34">
        <v>3900000</v>
      </c>
      <c r="C21" s="34">
        <v>0</v>
      </c>
      <c r="D21" s="34">
        <v>0</v>
      </c>
      <c r="E21" s="34">
        <v>0</v>
      </c>
      <c r="F21" s="34">
        <f>B21+C21+D21+E21</f>
        <v>3900000</v>
      </c>
      <c r="G21" s="34">
        <v>3900000</v>
      </c>
      <c r="H21" s="34">
        <f>F21-G21</f>
        <v>0</v>
      </c>
      <c r="I21" s="33"/>
    </row>
    <row r="22" spans="1:9" x14ac:dyDescent="0.15">
      <c r="A22" s="19" t="s">
        <v>10</v>
      </c>
      <c r="B22" s="32">
        <f t="shared" ref="B22:F22" si="2">B23+B24+B25</f>
        <v>290000</v>
      </c>
      <c r="C22" s="32">
        <f t="shared" si="2"/>
        <v>0</v>
      </c>
      <c r="D22" s="32">
        <f t="shared" si="2"/>
        <v>10000</v>
      </c>
      <c r="E22" s="32">
        <f t="shared" si="2"/>
        <v>10000</v>
      </c>
      <c r="F22" s="32">
        <f t="shared" si="2"/>
        <v>310000</v>
      </c>
      <c r="G22" s="32">
        <v>280000</v>
      </c>
      <c r="H22" s="32">
        <f>H23+H24+H25</f>
        <v>30000</v>
      </c>
      <c r="I22" s="37"/>
    </row>
    <row r="23" spans="1:9" x14ac:dyDescent="0.15">
      <c r="A23" s="16" t="s">
        <v>57</v>
      </c>
      <c r="B23" s="32">
        <v>280000</v>
      </c>
      <c r="C23" s="32">
        <v>0</v>
      </c>
      <c r="D23" s="32">
        <v>0</v>
      </c>
      <c r="E23" s="32">
        <v>0</v>
      </c>
      <c r="F23" s="32">
        <f>B23+C23+D23+E23</f>
        <v>280000</v>
      </c>
      <c r="G23" s="32">
        <v>250000</v>
      </c>
      <c r="H23" s="32">
        <f>F23-G23</f>
        <v>30000</v>
      </c>
      <c r="I23" s="33"/>
    </row>
    <row r="24" spans="1:9" x14ac:dyDescent="0.15">
      <c r="A24" s="16" t="s">
        <v>58</v>
      </c>
      <c r="B24" s="32">
        <v>0</v>
      </c>
      <c r="C24" s="32">
        <v>0</v>
      </c>
      <c r="D24" s="32">
        <v>0</v>
      </c>
      <c r="E24" s="32">
        <v>10000</v>
      </c>
      <c r="F24" s="32">
        <f>B24+C24+D24+E24</f>
        <v>10000</v>
      </c>
      <c r="G24" s="32">
        <v>10000</v>
      </c>
      <c r="H24" s="32">
        <f>F24-G24</f>
        <v>0</v>
      </c>
      <c r="I24" s="33"/>
    </row>
    <row r="25" spans="1:9" ht="14.25" thickBot="1" x14ac:dyDescent="0.2">
      <c r="A25" s="16" t="s">
        <v>59</v>
      </c>
      <c r="B25" s="32">
        <v>10000</v>
      </c>
      <c r="C25" s="32">
        <v>0</v>
      </c>
      <c r="D25" s="32">
        <v>10000</v>
      </c>
      <c r="E25" s="32">
        <v>0</v>
      </c>
      <c r="F25" s="32">
        <f>B25+C25+D25+E25</f>
        <v>20000</v>
      </c>
      <c r="G25" s="32">
        <v>20000</v>
      </c>
      <c r="H25" s="32">
        <f>F25-G25</f>
        <v>0</v>
      </c>
      <c r="I25" s="33"/>
    </row>
    <row r="26" spans="1:9" ht="14.25" thickBot="1" x14ac:dyDescent="0.2">
      <c r="A26" s="3" t="s">
        <v>29</v>
      </c>
      <c r="B26" s="38">
        <f t="shared" ref="B26:F26" si="3">B9+B13+B16+B20+B22</f>
        <v>14520000</v>
      </c>
      <c r="C26" s="38">
        <f t="shared" si="3"/>
        <v>550000</v>
      </c>
      <c r="D26" s="38">
        <f t="shared" si="3"/>
        <v>2230000</v>
      </c>
      <c r="E26" s="38">
        <f t="shared" si="3"/>
        <v>4922400</v>
      </c>
      <c r="F26" s="38">
        <f t="shared" si="3"/>
        <v>22222400</v>
      </c>
      <c r="G26" s="38">
        <v>21848000</v>
      </c>
      <c r="H26" s="38">
        <f>F26-G26</f>
        <v>374400</v>
      </c>
      <c r="I26" s="39"/>
    </row>
    <row r="27" spans="1:9" ht="15" customHeight="1" x14ac:dyDescent="0.15">
      <c r="A27" s="20" t="s">
        <v>22</v>
      </c>
      <c r="B27" s="40"/>
      <c r="C27" s="40"/>
      <c r="D27" s="40"/>
      <c r="E27" s="40"/>
      <c r="F27" s="40"/>
      <c r="G27" s="40"/>
      <c r="H27" s="40"/>
      <c r="I27" s="41"/>
    </row>
    <row r="28" spans="1:9" x14ac:dyDescent="0.15">
      <c r="A28" s="21" t="s">
        <v>16</v>
      </c>
      <c r="B28" s="42">
        <f>B29+B30+B31+B32+B33+B34+B35+B36+B37+B38+B39+B40+B41+B42</f>
        <v>18536000</v>
      </c>
      <c r="C28" s="42">
        <f>C29+C30+C31+C32+C33+C34+C35+C36+C37+C38+C39+C40+C41+C42</f>
        <v>581000</v>
      </c>
      <c r="D28" s="42">
        <f>D29+D30+D31+D32+D33+D34+D35+D36+D37+D38+D39+D40+D41+D42</f>
        <v>2184000</v>
      </c>
      <c r="E28" s="42">
        <f>E29+E30+E31+E32+E33+E34+E35+E36+E37+E38+E39+E40+E41+E42</f>
        <v>3690000</v>
      </c>
      <c r="F28" s="42">
        <f>F29+F30+F31++F32+F33+F34+F35+F36+F37+F38+F39+F40+F41+F42</f>
        <v>24991000</v>
      </c>
      <c r="G28" s="42">
        <v>24931000</v>
      </c>
      <c r="H28" s="42">
        <f>H29+H30+H31+H32+H33+H34+H35+H36+H37+H38+H39+H40+H41+H42</f>
        <v>60000</v>
      </c>
      <c r="I28" s="43"/>
    </row>
    <row r="29" spans="1:9" x14ac:dyDescent="0.15">
      <c r="A29" s="16" t="s">
        <v>18</v>
      </c>
      <c r="B29" s="42">
        <v>4460000</v>
      </c>
      <c r="C29" s="42">
        <v>130000</v>
      </c>
      <c r="D29" s="42">
        <v>1150000</v>
      </c>
      <c r="E29" s="42">
        <v>640000</v>
      </c>
      <c r="F29" s="42">
        <f t="shared" ref="F29:F43" si="4">B29+C29+D29+E29</f>
        <v>6380000</v>
      </c>
      <c r="G29" s="42">
        <v>6450000</v>
      </c>
      <c r="H29" s="42">
        <f t="shared" ref="H29:H44" si="5">F29-G29</f>
        <v>-70000</v>
      </c>
      <c r="I29" s="43"/>
    </row>
    <row r="30" spans="1:9" x14ac:dyDescent="0.15">
      <c r="A30" s="16" t="s">
        <v>19</v>
      </c>
      <c r="B30" s="42">
        <v>770000</v>
      </c>
      <c r="C30" s="42">
        <v>22000</v>
      </c>
      <c r="D30" s="42">
        <v>198000</v>
      </c>
      <c r="E30" s="42">
        <v>110000</v>
      </c>
      <c r="F30" s="42">
        <f>B30+C30+D30+E30</f>
        <v>1100000</v>
      </c>
      <c r="G30" s="42">
        <v>900000</v>
      </c>
      <c r="H30" s="42">
        <f t="shared" si="5"/>
        <v>200000</v>
      </c>
      <c r="I30" s="43"/>
    </row>
    <row r="31" spans="1:9" ht="13.5" customHeight="1" x14ac:dyDescent="0.15">
      <c r="A31" s="16" t="s">
        <v>20</v>
      </c>
      <c r="B31" s="42">
        <v>140000</v>
      </c>
      <c r="C31" s="42">
        <v>4000</v>
      </c>
      <c r="D31" s="42">
        <v>36000</v>
      </c>
      <c r="E31" s="42">
        <v>20000</v>
      </c>
      <c r="F31" s="42">
        <f>B31+C31+D31+E31</f>
        <v>200000</v>
      </c>
      <c r="G31" s="42">
        <v>200000</v>
      </c>
      <c r="H31" s="42">
        <f t="shared" si="5"/>
        <v>0</v>
      </c>
      <c r="I31" s="43"/>
    </row>
    <row r="32" spans="1:9" ht="13.5" customHeight="1" x14ac:dyDescent="0.15">
      <c r="A32" s="28" t="s">
        <v>48</v>
      </c>
      <c r="B32" s="44">
        <v>0</v>
      </c>
      <c r="C32" s="44">
        <v>0</v>
      </c>
      <c r="D32" s="44">
        <v>0</v>
      </c>
      <c r="E32" s="44">
        <v>0</v>
      </c>
      <c r="F32" s="45">
        <f>B32+C32+D32+E32</f>
        <v>0</v>
      </c>
      <c r="G32" s="44">
        <v>45000</v>
      </c>
      <c r="H32" s="42">
        <f t="shared" si="5"/>
        <v>-45000</v>
      </c>
      <c r="I32" s="43"/>
    </row>
    <row r="33" spans="1:9" x14ac:dyDescent="0.15">
      <c r="A33" s="16" t="s">
        <v>47</v>
      </c>
      <c r="B33" s="42">
        <v>150000</v>
      </c>
      <c r="C33" s="42">
        <v>70000</v>
      </c>
      <c r="D33" s="42">
        <v>0</v>
      </c>
      <c r="E33" s="42">
        <v>280000</v>
      </c>
      <c r="F33" s="42">
        <f t="shared" si="4"/>
        <v>500000</v>
      </c>
      <c r="G33" s="42">
        <v>630000</v>
      </c>
      <c r="H33" s="42">
        <f t="shared" si="5"/>
        <v>-130000</v>
      </c>
      <c r="I33" s="43"/>
    </row>
    <row r="34" spans="1:9" x14ac:dyDescent="0.15">
      <c r="A34" s="16" t="s">
        <v>23</v>
      </c>
      <c r="B34" s="42">
        <v>1306000</v>
      </c>
      <c r="C34" s="42">
        <v>0</v>
      </c>
      <c r="D34" s="42">
        <v>30000</v>
      </c>
      <c r="E34" s="42">
        <v>200000</v>
      </c>
      <c r="F34" s="42">
        <f t="shared" si="4"/>
        <v>1536000</v>
      </c>
      <c r="G34" s="42">
        <v>1536000</v>
      </c>
      <c r="H34" s="42">
        <f t="shared" si="5"/>
        <v>0</v>
      </c>
      <c r="I34" s="43"/>
    </row>
    <row r="35" spans="1:9" x14ac:dyDescent="0.15">
      <c r="A35" s="16" t="s">
        <v>24</v>
      </c>
      <c r="B35" s="42">
        <v>3100000</v>
      </c>
      <c r="C35" s="42">
        <v>0</v>
      </c>
      <c r="D35" s="42">
        <v>0</v>
      </c>
      <c r="E35" s="42">
        <v>70000</v>
      </c>
      <c r="F35" s="42">
        <f t="shared" si="4"/>
        <v>3170000</v>
      </c>
      <c r="G35" s="42">
        <v>3090000</v>
      </c>
      <c r="H35" s="42">
        <f t="shared" si="5"/>
        <v>80000</v>
      </c>
      <c r="I35" s="43"/>
    </row>
    <row r="36" spans="1:9" x14ac:dyDescent="0.15">
      <c r="A36" s="16" t="s">
        <v>25</v>
      </c>
      <c r="B36" s="42">
        <v>970000</v>
      </c>
      <c r="C36" s="42">
        <v>0</v>
      </c>
      <c r="D36" s="42">
        <v>150000</v>
      </c>
      <c r="E36" s="42">
        <v>450000</v>
      </c>
      <c r="F36" s="42">
        <f t="shared" si="4"/>
        <v>1570000</v>
      </c>
      <c r="G36" s="42">
        <v>1570000</v>
      </c>
      <c r="H36" s="42">
        <f t="shared" si="5"/>
        <v>0</v>
      </c>
      <c r="I36" s="43"/>
    </row>
    <row r="37" spans="1:9" x14ac:dyDescent="0.15">
      <c r="A37" s="16" t="s">
        <v>26</v>
      </c>
      <c r="B37" s="42">
        <v>300000</v>
      </c>
      <c r="C37" s="42">
        <v>0</v>
      </c>
      <c r="D37" s="42">
        <v>0</v>
      </c>
      <c r="E37" s="42">
        <v>250000</v>
      </c>
      <c r="F37" s="42">
        <f t="shared" si="4"/>
        <v>550000</v>
      </c>
      <c r="G37" s="42">
        <v>470000</v>
      </c>
      <c r="H37" s="42">
        <f t="shared" si="5"/>
        <v>80000</v>
      </c>
      <c r="I37" s="43"/>
    </row>
    <row r="38" spans="1:9" x14ac:dyDescent="0.15">
      <c r="A38" s="16" t="s">
        <v>27</v>
      </c>
      <c r="B38" s="42">
        <v>800000</v>
      </c>
      <c r="C38" s="42">
        <v>0</v>
      </c>
      <c r="D38" s="42">
        <v>300000</v>
      </c>
      <c r="E38" s="42">
        <v>120000</v>
      </c>
      <c r="F38" s="42">
        <f t="shared" si="4"/>
        <v>1220000</v>
      </c>
      <c r="G38" s="42">
        <v>1320000</v>
      </c>
      <c r="H38" s="42">
        <f t="shared" si="5"/>
        <v>-100000</v>
      </c>
      <c r="I38" s="43"/>
    </row>
    <row r="39" spans="1:9" x14ac:dyDescent="0.15">
      <c r="A39" s="16" t="s">
        <v>44</v>
      </c>
      <c r="B39" s="42">
        <v>180000</v>
      </c>
      <c r="C39" s="42">
        <v>0</v>
      </c>
      <c r="D39" s="42">
        <v>290000</v>
      </c>
      <c r="E39" s="42">
        <v>700000</v>
      </c>
      <c r="F39" s="42">
        <f t="shared" si="4"/>
        <v>1170000</v>
      </c>
      <c r="G39" s="42">
        <v>1170000</v>
      </c>
      <c r="H39" s="42">
        <f t="shared" si="5"/>
        <v>0</v>
      </c>
      <c r="I39" s="43"/>
    </row>
    <row r="40" spans="1:9" x14ac:dyDescent="0.15">
      <c r="A40" s="16" t="s">
        <v>21</v>
      </c>
      <c r="B40" s="42">
        <v>310000</v>
      </c>
      <c r="C40" s="42">
        <v>5000</v>
      </c>
      <c r="D40" s="42">
        <v>30000</v>
      </c>
      <c r="E40" s="42">
        <v>250000</v>
      </c>
      <c r="F40" s="42">
        <f t="shared" si="4"/>
        <v>595000</v>
      </c>
      <c r="G40" s="42">
        <v>740000</v>
      </c>
      <c r="H40" s="42">
        <f t="shared" si="5"/>
        <v>-145000</v>
      </c>
      <c r="I40" s="43"/>
    </row>
    <row r="41" spans="1:9" x14ac:dyDescent="0.15">
      <c r="A41" s="22" t="s">
        <v>46</v>
      </c>
      <c r="B41" s="42">
        <v>6050000</v>
      </c>
      <c r="C41" s="42">
        <v>0</v>
      </c>
      <c r="D41" s="42">
        <v>0</v>
      </c>
      <c r="E41" s="42">
        <v>500000</v>
      </c>
      <c r="F41" s="42">
        <f t="shared" si="4"/>
        <v>6550000</v>
      </c>
      <c r="G41" s="42">
        <v>6310000</v>
      </c>
      <c r="H41" s="42">
        <f t="shared" si="5"/>
        <v>240000</v>
      </c>
      <c r="I41" s="43"/>
    </row>
    <row r="42" spans="1:9" ht="14.25" thickBot="1" x14ac:dyDescent="0.2">
      <c r="A42" s="22" t="s">
        <v>17</v>
      </c>
      <c r="B42" s="42">
        <v>0</v>
      </c>
      <c r="C42" s="42">
        <v>350000</v>
      </c>
      <c r="D42" s="42">
        <v>0</v>
      </c>
      <c r="E42" s="42">
        <v>100000</v>
      </c>
      <c r="F42" s="42">
        <f t="shared" si="4"/>
        <v>450000</v>
      </c>
      <c r="G42" s="42">
        <v>500000</v>
      </c>
      <c r="H42" s="42">
        <f t="shared" si="5"/>
        <v>-50000</v>
      </c>
      <c r="I42" s="43"/>
    </row>
    <row r="43" spans="1:9" ht="14.25" thickBot="1" x14ac:dyDescent="0.2">
      <c r="A43" s="9" t="s">
        <v>30</v>
      </c>
      <c r="B43" s="46">
        <f>SUM(B29:B42)</f>
        <v>18536000</v>
      </c>
      <c r="C43" s="46">
        <f>SUM(C29:C42)</f>
        <v>581000</v>
      </c>
      <c r="D43" s="46">
        <f>SUM(D29:D42)</f>
        <v>2184000</v>
      </c>
      <c r="E43" s="46">
        <f>SUM(E29:E42)</f>
        <v>3690000</v>
      </c>
      <c r="F43" s="46">
        <f t="shared" si="4"/>
        <v>24991000</v>
      </c>
      <c r="G43" s="46">
        <v>24931000</v>
      </c>
      <c r="H43" s="46">
        <f t="shared" si="5"/>
        <v>60000</v>
      </c>
      <c r="I43" s="47"/>
    </row>
    <row r="44" spans="1:9" s="4" customFormat="1" ht="14.25" thickBot="1" x14ac:dyDescent="0.2">
      <c r="A44" s="8" t="s">
        <v>28</v>
      </c>
      <c r="B44" s="46">
        <f t="shared" ref="B44:F44" si="6">B26-B43</f>
        <v>-4016000</v>
      </c>
      <c r="C44" s="46">
        <f t="shared" si="6"/>
        <v>-31000</v>
      </c>
      <c r="D44" s="46">
        <f t="shared" si="6"/>
        <v>46000</v>
      </c>
      <c r="E44" s="46">
        <f t="shared" si="6"/>
        <v>1232400</v>
      </c>
      <c r="F44" s="46">
        <f t="shared" si="6"/>
        <v>-2768600</v>
      </c>
      <c r="G44" s="46">
        <v>-3083000</v>
      </c>
      <c r="H44" s="46">
        <f t="shared" si="5"/>
        <v>314400</v>
      </c>
      <c r="I44" s="7"/>
    </row>
    <row r="45" spans="1:9" s="6" customFormat="1" x14ac:dyDescent="0.15">
      <c r="A45" s="5"/>
      <c r="B45" s="48"/>
      <c r="C45" s="48"/>
      <c r="D45" s="48"/>
      <c r="E45" s="48"/>
      <c r="F45" s="48"/>
      <c r="G45" s="48"/>
      <c r="H45" s="48"/>
      <c r="I45" s="5"/>
    </row>
    <row r="46" spans="1:9" s="5" customFormat="1" ht="12" x14ac:dyDescent="0.15">
      <c r="B46" s="48"/>
      <c r="C46" s="48"/>
      <c r="D46" s="48"/>
      <c r="E46" s="48"/>
      <c r="F46" s="48"/>
      <c r="G46" s="48"/>
      <c r="H46" s="48"/>
    </row>
    <row r="47" spans="1:9" s="5" customFormat="1" ht="12.75" thickBot="1" x14ac:dyDescent="0.2">
      <c r="B47" s="48"/>
      <c r="C47" s="48"/>
      <c r="D47" s="48"/>
      <c r="E47" s="48"/>
      <c r="F47" s="48"/>
      <c r="G47" s="48"/>
      <c r="H47" s="48"/>
    </row>
    <row r="48" spans="1:9" s="5" customFormat="1" x14ac:dyDescent="0.15">
      <c r="A48" s="55" t="s">
        <v>0</v>
      </c>
      <c r="B48" s="57" t="s">
        <v>68</v>
      </c>
      <c r="C48" s="58"/>
      <c r="D48" s="58"/>
      <c r="E48" s="58"/>
      <c r="F48" s="59"/>
      <c r="G48" s="60" t="s">
        <v>67</v>
      </c>
      <c r="H48" s="60" t="s">
        <v>2</v>
      </c>
      <c r="I48" s="62" t="s">
        <v>1</v>
      </c>
    </row>
    <row r="49" spans="1:9" s="5" customFormat="1" ht="12.75" thickBot="1" x14ac:dyDescent="0.2">
      <c r="A49" s="56"/>
      <c r="B49" s="49" t="s">
        <v>11</v>
      </c>
      <c r="C49" s="49" t="s">
        <v>12</v>
      </c>
      <c r="D49" s="49" t="s">
        <v>13</v>
      </c>
      <c r="E49" s="49" t="s">
        <v>14</v>
      </c>
      <c r="F49" s="49" t="s">
        <v>15</v>
      </c>
      <c r="G49" s="61"/>
      <c r="H49" s="61"/>
      <c r="I49" s="63"/>
    </row>
    <row r="50" spans="1:9" s="10" customFormat="1" ht="12" x14ac:dyDescent="0.15">
      <c r="A50" s="23" t="s">
        <v>31</v>
      </c>
      <c r="B50" s="40"/>
      <c r="C50" s="40"/>
      <c r="D50" s="40"/>
      <c r="E50" s="40"/>
      <c r="F50" s="40"/>
      <c r="G50" s="50"/>
      <c r="H50" s="50"/>
      <c r="I50" s="11"/>
    </row>
    <row r="51" spans="1:9" s="10" customFormat="1" ht="12" x14ac:dyDescent="0.15">
      <c r="A51" s="22" t="s">
        <v>32</v>
      </c>
      <c r="B51" s="42"/>
      <c r="C51" s="42"/>
      <c r="D51" s="42"/>
      <c r="E51" s="42"/>
      <c r="F51" s="42"/>
      <c r="G51" s="51"/>
      <c r="H51" s="51"/>
      <c r="I51" s="12"/>
    </row>
    <row r="52" spans="1:9" s="10" customFormat="1" ht="12" x14ac:dyDescent="0.15">
      <c r="A52" s="21" t="s">
        <v>33</v>
      </c>
      <c r="B52" s="42"/>
      <c r="C52" s="42"/>
      <c r="D52" s="42"/>
      <c r="E52" s="42"/>
      <c r="F52" s="42"/>
      <c r="G52" s="51"/>
      <c r="H52" s="51"/>
      <c r="I52" s="12"/>
    </row>
    <row r="53" spans="1:9" s="10" customFormat="1" ht="12" x14ac:dyDescent="0.15">
      <c r="A53" s="24" t="s">
        <v>34</v>
      </c>
      <c r="B53" s="42">
        <f>SUM(B55)</f>
        <v>-4016000</v>
      </c>
      <c r="C53" s="42">
        <f t="shared" ref="C53:H53" si="7">SUM(C55)</f>
        <v>-31000</v>
      </c>
      <c r="D53" s="42">
        <f t="shared" si="7"/>
        <v>46000</v>
      </c>
      <c r="E53" s="42">
        <f t="shared" si="7"/>
        <v>1232400</v>
      </c>
      <c r="F53" s="42">
        <f t="shared" si="7"/>
        <v>-2768600</v>
      </c>
      <c r="G53" s="42">
        <v>-3083000</v>
      </c>
      <c r="H53" s="42">
        <f t="shared" si="7"/>
        <v>314400</v>
      </c>
      <c r="I53" s="12"/>
    </row>
    <row r="54" spans="1:9" s="10" customFormat="1" ht="12" x14ac:dyDescent="0.15">
      <c r="A54" s="21" t="s">
        <v>35</v>
      </c>
      <c r="B54" s="42"/>
      <c r="C54" s="42"/>
      <c r="D54" s="42"/>
      <c r="E54" s="42"/>
      <c r="F54" s="42"/>
      <c r="G54" s="51"/>
      <c r="H54" s="51"/>
      <c r="I54" s="12"/>
    </row>
    <row r="55" spans="1:9" s="10" customFormat="1" ht="12" x14ac:dyDescent="0.15">
      <c r="A55" s="21" t="s">
        <v>36</v>
      </c>
      <c r="B55" s="42">
        <f>SUM(B26-B43)</f>
        <v>-4016000</v>
      </c>
      <c r="C55" s="42">
        <f t="shared" ref="C55:H55" si="8">SUM(C26-C43)</f>
        <v>-31000</v>
      </c>
      <c r="D55" s="42">
        <f t="shared" si="8"/>
        <v>46000</v>
      </c>
      <c r="E55" s="42">
        <f t="shared" si="8"/>
        <v>1232400</v>
      </c>
      <c r="F55" s="42">
        <f t="shared" si="8"/>
        <v>-2768600</v>
      </c>
      <c r="G55" s="42">
        <v>-3083000</v>
      </c>
      <c r="H55" s="42">
        <f t="shared" si="8"/>
        <v>314400</v>
      </c>
      <c r="I55" s="12"/>
    </row>
    <row r="56" spans="1:9" s="10" customFormat="1" ht="12" x14ac:dyDescent="0.15">
      <c r="A56" s="21" t="s">
        <v>37</v>
      </c>
      <c r="B56" s="42"/>
      <c r="C56" s="42"/>
      <c r="D56" s="42"/>
      <c r="E56" s="42"/>
      <c r="F56" s="42"/>
      <c r="G56" s="51"/>
      <c r="H56" s="51"/>
      <c r="I56" s="12"/>
    </row>
    <row r="57" spans="1:9" s="10" customFormat="1" ht="12" x14ac:dyDescent="0.15">
      <c r="A57" s="21" t="s">
        <v>38</v>
      </c>
      <c r="B57" s="42"/>
      <c r="C57" s="42"/>
      <c r="D57" s="42"/>
      <c r="E57" s="42"/>
      <c r="F57" s="42"/>
      <c r="G57" s="51"/>
      <c r="H57" s="51"/>
      <c r="I57" s="12"/>
    </row>
    <row r="58" spans="1:9" s="10" customFormat="1" ht="12" x14ac:dyDescent="0.15">
      <c r="A58" s="21" t="s">
        <v>39</v>
      </c>
      <c r="B58" s="42"/>
      <c r="C58" s="42"/>
      <c r="D58" s="42"/>
      <c r="E58" s="42"/>
      <c r="F58" s="42"/>
      <c r="G58" s="51"/>
      <c r="H58" s="51"/>
      <c r="I58" s="12"/>
    </row>
    <row r="59" spans="1:9" s="10" customFormat="1" ht="12" x14ac:dyDescent="0.15">
      <c r="A59" s="24" t="s">
        <v>40</v>
      </c>
      <c r="B59" s="42"/>
      <c r="C59" s="42"/>
      <c r="D59" s="42"/>
      <c r="E59" s="42"/>
      <c r="F59" s="42"/>
      <c r="G59" s="51"/>
      <c r="H59" s="51"/>
      <c r="I59" s="12"/>
    </row>
    <row r="60" spans="1:9" s="10" customFormat="1" ht="12" x14ac:dyDescent="0.15">
      <c r="A60" s="21" t="s">
        <v>41</v>
      </c>
      <c r="B60" s="42"/>
      <c r="C60" s="42"/>
      <c r="D60" s="42"/>
      <c r="E60" s="42"/>
      <c r="F60" s="42"/>
      <c r="G60" s="51"/>
      <c r="H60" s="51"/>
      <c r="I60" s="12"/>
    </row>
    <row r="61" spans="1:9" s="10" customFormat="1" ht="12" x14ac:dyDescent="0.15">
      <c r="A61" s="21" t="s">
        <v>42</v>
      </c>
      <c r="B61" s="42"/>
      <c r="C61" s="42"/>
      <c r="D61" s="42"/>
      <c r="E61" s="42"/>
      <c r="F61" s="42"/>
      <c r="G61" s="51"/>
      <c r="H61" s="51"/>
      <c r="I61" s="12"/>
    </row>
    <row r="62" spans="1:9" s="10" customFormat="1" ht="12.75" thickBot="1" x14ac:dyDescent="0.2">
      <c r="A62" s="25" t="s">
        <v>43</v>
      </c>
      <c r="B62" s="52"/>
      <c r="C62" s="52"/>
      <c r="D62" s="52"/>
      <c r="E62" s="52"/>
      <c r="F62" s="52"/>
      <c r="G62" s="53"/>
      <c r="H62" s="53"/>
      <c r="I62" s="13"/>
    </row>
    <row r="63" spans="1:9" s="10" customFormat="1" ht="12" x14ac:dyDescent="0.15">
      <c r="B63" s="54"/>
      <c r="C63" s="54"/>
      <c r="D63" s="54"/>
      <c r="E63" s="54"/>
      <c r="F63" s="54"/>
      <c r="G63" s="54"/>
      <c r="H63" s="54"/>
    </row>
    <row r="64" spans="1:9" s="10" customFormat="1" ht="12" x14ac:dyDescent="0.15"/>
    <row r="65" spans="1:9" s="10" customFormat="1" ht="12" x14ac:dyDescent="0.15">
      <c r="A65" s="10" t="s">
        <v>61</v>
      </c>
    </row>
    <row r="66" spans="1:9" s="10" customFormat="1" x14ac:dyDescent="0.15">
      <c r="A66" s="26"/>
      <c r="B66"/>
      <c r="C66"/>
      <c r="D66"/>
      <c r="E66"/>
      <c r="F66"/>
      <c r="G66"/>
      <c r="H66"/>
      <c r="I66"/>
    </row>
    <row r="67" spans="1:9" x14ac:dyDescent="0.15">
      <c r="A67" t="s">
        <v>62</v>
      </c>
    </row>
    <row r="68" spans="1:9" x14ac:dyDescent="0.15">
      <c r="A68" s="4"/>
    </row>
    <row r="69" spans="1:9" x14ac:dyDescent="0.15">
      <c r="A69" t="s">
        <v>63</v>
      </c>
    </row>
    <row r="70" spans="1:9" x14ac:dyDescent="0.15">
      <c r="A70" s="4"/>
    </row>
    <row r="71" spans="1:9" x14ac:dyDescent="0.15">
      <c r="A71" t="s">
        <v>64</v>
      </c>
    </row>
    <row r="73" spans="1:9" x14ac:dyDescent="0.15">
      <c r="A73" t="s">
        <v>65</v>
      </c>
    </row>
    <row r="96" spans="1:1" x14ac:dyDescent="0.15">
      <c r="A96" s="31"/>
    </row>
    <row r="97" spans="1:1" x14ac:dyDescent="0.15">
      <c r="A97" s="31"/>
    </row>
    <row r="98" spans="1:1" x14ac:dyDescent="0.15">
      <c r="A98" s="31"/>
    </row>
    <row r="99" spans="1:1" x14ac:dyDescent="0.15">
      <c r="A99" s="31"/>
    </row>
    <row r="100" spans="1:1" x14ac:dyDescent="0.15">
      <c r="A100" s="31"/>
    </row>
    <row r="101" spans="1:1" x14ac:dyDescent="0.15">
      <c r="A101" s="31"/>
    </row>
    <row r="102" spans="1:1" x14ac:dyDescent="0.15">
      <c r="A102" s="31"/>
    </row>
    <row r="103" spans="1:1" x14ac:dyDescent="0.15">
      <c r="A103" s="31"/>
    </row>
    <row r="108" spans="1:1" x14ac:dyDescent="0.15">
      <c r="A108" s="31"/>
    </row>
    <row r="109" spans="1:1" x14ac:dyDescent="0.15">
      <c r="A109" s="31"/>
    </row>
    <row r="110" spans="1:1" x14ac:dyDescent="0.15">
      <c r="A110" s="31"/>
    </row>
    <row r="111" spans="1:1" x14ac:dyDescent="0.15">
      <c r="A111" s="31"/>
    </row>
    <row r="112" spans="1:1" x14ac:dyDescent="0.15">
      <c r="A112" s="31"/>
    </row>
    <row r="113" spans="1:1" x14ac:dyDescent="0.15">
      <c r="A113" s="31"/>
    </row>
    <row r="114" spans="1:1" x14ac:dyDescent="0.15">
      <c r="A114" s="31"/>
    </row>
    <row r="115" spans="1:1" x14ac:dyDescent="0.15">
      <c r="A115" s="31"/>
    </row>
    <row r="116" spans="1:1" x14ac:dyDescent="0.15">
      <c r="A116" s="31"/>
    </row>
    <row r="117" spans="1:1" x14ac:dyDescent="0.15">
      <c r="A117" s="31"/>
    </row>
    <row r="118" spans="1:1" x14ac:dyDescent="0.15">
      <c r="A118" s="31"/>
    </row>
    <row r="119" spans="1:1" x14ac:dyDescent="0.15">
      <c r="A119" s="31"/>
    </row>
  </sheetData>
  <mergeCells count="12">
    <mergeCell ref="A2:I2"/>
    <mergeCell ref="A4:A5"/>
    <mergeCell ref="B4:F4"/>
    <mergeCell ref="G4:G5"/>
    <mergeCell ref="H4:H5"/>
    <mergeCell ref="I4:I5"/>
    <mergeCell ref="A3:H3"/>
    <mergeCell ref="A48:A49"/>
    <mergeCell ref="B48:F48"/>
    <mergeCell ref="G48:G49"/>
    <mergeCell ref="H48:H49"/>
    <mergeCell ref="I48:I49"/>
  </mergeCells>
  <phoneticPr fontId="1"/>
  <pageMargins left="0.51181102362204722" right="0.11811023622047245" top="0.19685039370078741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1" sqref="K11"/>
    </sheetView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令和３年度予算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富山県食品衛生協会</cp:lastModifiedBy>
  <cp:lastPrinted>2021-02-24T02:36:19Z</cp:lastPrinted>
  <dcterms:created xsi:type="dcterms:W3CDTF">2011-03-10T00:15:16Z</dcterms:created>
  <dcterms:modified xsi:type="dcterms:W3CDTF">2022-06-03T05:57:03Z</dcterms:modified>
</cp:coreProperties>
</file>